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8972" windowHeight="8268"/>
  </bookViews>
  <sheets>
    <sheet name="I полугодие 2018" sheetId="1" r:id="rId1"/>
    <sheet name="Лист2" sheetId="2" r:id="rId2"/>
    <sheet name="Лист3" sheetId="3" r:id="rId3"/>
  </sheets>
  <definedNames>
    <definedName name="_xlnm.Print_Titles" localSheetId="0">'I полугодие 2018'!$5:$7</definedName>
  </definedNames>
  <calcPr calcId="125725"/>
</workbook>
</file>

<file path=xl/calcChain.xml><?xml version="1.0" encoding="utf-8"?>
<calcChain xmlns="http://schemas.openxmlformats.org/spreadsheetml/2006/main">
  <c r="R43" i="1"/>
  <c r="R42"/>
  <c r="R41" s="1"/>
  <c r="D41" l="1"/>
  <c r="O41" s="1"/>
  <c r="C41"/>
  <c r="D66"/>
  <c r="C66"/>
  <c r="R65"/>
  <c r="D64"/>
  <c r="C64"/>
  <c r="R63"/>
  <c r="D62"/>
  <c r="C62"/>
  <c r="R61"/>
  <c r="D60"/>
  <c r="C60"/>
  <c r="R59"/>
  <c r="D58"/>
  <c r="C58"/>
  <c r="L57"/>
  <c r="D57" s="1"/>
  <c r="K57"/>
  <c r="C57" s="1"/>
  <c r="R56"/>
  <c r="D55"/>
  <c r="O55" s="1"/>
  <c r="C55"/>
  <c r="R54"/>
  <c r="D53"/>
  <c r="C53"/>
  <c r="R52"/>
  <c r="R51"/>
  <c r="D50"/>
  <c r="C50"/>
  <c r="O50" s="1"/>
  <c r="D48"/>
  <c r="C48"/>
  <c r="D46"/>
  <c r="C46"/>
  <c r="L45"/>
  <c r="K45"/>
  <c r="C45" s="1"/>
  <c r="R40"/>
  <c r="D39"/>
  <c r="O39" s="1"/>
  <c r="C39"/>
  <c r="R38"/>
  <c r="D37"/>
  <c r="C37"/>
  <c r="R36"/>
  <c r="R35"/>
  <c r="D34"/>
  <c r="C34"/>
  <c r="R33"/>
  <c r="D32"/>
  <c r="O32" s="1"/>
  <c r="C32"/>
  <c r="R31"/>
  <c r="D30"/>
  <c r="O30" s="1"/>
  <c r="C30"/>
  <c r="R29"/>
  <c r="R28"/>
  <c r="D27"/>
  <c r="C27"/>
  <c r="R26"/>
  <c r="R25"/>
  <c r="D24"/>
  <c r="O24" s="1"/>
  <c r="C24"/>
  <c r="R23"/>
  <c r="R22"/>
  <c r="R21"/>
  <c r="R20"/>
  <c r="D19"/>
  <c r="C19"/>
  <c r="O19" s="1"/>
  <c r="R18"/>
  <c r="D17"/>
  <c r="C17"/>
  <c r="R16"/>
  <c r="R15"/>
  <c r="R14"/>
  <c r="R13"/>
  <c r="R12"/>
  <c r="R11"/>
  <c r="D10"/>
  <c r="C10"/>
  <c r="O10" s="1"/>
  <c r="L9"/>
  <c r="D9" s="1"/>
  <c r="K9"/>
  <c r="C9" s="1"/>
  <c r="R9" l="1"/>
  <c r="O17"/>
  <c r="L44"/>
  <c r="D44" s="1"/>
  <c r="O34"/>
  <c r="O37"/>
  <c r="K44"/>
  <c r="C44" s="1"/>
  <c r="O44" s="1"/>
  <c r="R45"/>
  <c r="O27"/>
  <c r="D45"/>
  <c r="O45" s="1"/>
  <c r="R57"/>
  <c r="O9"/>
  <c r="O57"/>
</calcChain>
</file>

<file path=xl/sharedStrings.xml><?xml version="1.0" encoding="utf-8"?>
<sst xmlns="http://schemas.openxmlformats.org/spreadsheetml/2006/main" count="119" uniqueCount="81">
  <si>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</si>
  <si>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</si>
  <si>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</si>
  <si>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</si>
  <si>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</si>
  <si>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Федераль­ный бюджет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</si>
  <si>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</si>
  <si>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</si>
  <si>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</si>
  <si>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</si>
  <si>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</si>
  <si>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</si>
  <si>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</si>
  <si>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</si>
  <si>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</si>
  <si>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</si>
  <si>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</si>
  <si>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</si>
  <si>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</si>
  <si>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Доля средств бюджета района, направленных на заключение муниципальных контрактов, по итогам проведения конкурентных процедур, в общем объеме средств бюджета района, направленных на заключение муниципальных контрактов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</si>
  <si>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</si>
  <si>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</si>
  <si>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</si>
  <si>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</si>
  <si>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</si>
  <si>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</si>
  <si>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</si>
  <si>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</si>
  <si>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</si>
  <si>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</si>
  <si>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-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</si>
  <si>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</si>
  <si>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</si>
  <si>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</si>
  <si>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Обеспечение деятельности комитетов территориального общественного самоуправления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</si>
  <si>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</si>
  <si>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</si>
  <si>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</si>
  <si>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</si>
  <si>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</si>
  <si>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</si>
  <si>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</si>
  <si>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совещаний, проведенных администрацией района по вопросам обеспечения первичных мер пожарной безопасности</t>
  </si>
  <si>
    <t>Количество проведенных конкурсов на включение в кадровый резерв (единиц)</t>
  </si>
  <si>
    <t>Количество информации о кадровом резерве, размещенной на официальном сайте администрации Ленинского района города Челябинска в сети Интернет (единиц)</t>
  </si>
  <si>
    <t>Количество муниципальных служащих, прошедших обучение на курсах повышения квалификации по краткосрочным программам (человек)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</si>
  <si>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</si>
  <si>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</si>
  <si>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</si>
  <si>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Количество информации о кадровом резерве,  размещенной на официальном сайте администрации Ленинского района города Челябинска в сети Интернет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</si>
  <si>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</si>
  <si>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</si>
  <si>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</si>
  <si>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Количество проведенных конкурсов на включение в кадровый резерв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</si>
  <si>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</si>
  <si>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</si>
  <si>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</si>
  <si>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</si>
  <si>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</si>
  <si>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Количество действующих добровольных формирований населения</t>
  </si>
  <si>
    <t>Количество проведенных рейдов и иных профилактических акций добровольными формированиями населения по охране общественного порядка</t>
  </si>
  <si>
    <t>10.</t>
  </si>
  <si>
    <t>Содействие уполномоченным органам в профилактике терроризма и экстремизма</t>
  </si>
  <si>
    <t>Количество совещаний, собраний, встреч и иных мероприятий по вопросам профилактики терроризма и экстремизма</t>
  </si>
  <si>
    <t xml:space="preserve">Содействие уполномоченным органам в предупреждении чрезвычайных ситуаций </t>
  </si>
  <si>
    <t>Количество встреч, собраний и иных мероприятий по вопросам предупреждения и ликвидации последствий чрезвычайных ситуаций</t>
  </si>
  <si>
    <t>Площадь территории района, подлежащая содержанию и благоустройству (тыс. кв. м)</t>
  </si>
  <si>
    <t>Площадь цветочного оформления (кв. м)</t>
  </si>
  <si>
    <t>Площадь территории района, подлежащая очистке от мусора (тыс. кв. м)</t>
  </si>
  <si>
    <t>Площадь благоустроенных газонов на территории района (тыс. кв. м)</t>
  </si>
  <si>
    <t>по итогам I полугодия 2018  года</t>
  </si>
  <si>
    <t>Муниципальная программа «Повышение эффективности исполнения полномочий администрации Ленинского района города Челябинска на 2018–2020 годы»</t>
  </si>
  <si>
    <t>Муниципальная программа «Развитие муниципальной службы в Ленинском районе города Челябинска на 2018-2020 годы»</t>
  </si>
  <si>
    <t>Муниципальная программа «Формирование современной городской среды в Ленинском районе города Челябинска на 2018 год»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</si>
  <si>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</si>
  <si>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</si>
  <si>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</si>
  <si>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</si>
  <si>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</si>
  <si>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Заместитель начальника отдела экономики и финансов</t>
  </si>
  <si>
    <t>М. А. Менчинская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</si>
</sst>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vertical="top" wrapText="1"/>
    </xf>
    <xf numFmtId="165" fontId="4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64" fontId="5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1" applyNumberFormat="1" applyFont="1" applyBorder="1" applyAlignment="1">
      <alignment horizontal="center" vertical="top" wrapText="1"/>
    </xf>
    <xf numFmtId="4" fontId="12" fillId="0" borderId="1" xfId="1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topLeftCell="A2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70" sqref="A70:XFD70"/>
    </sheetView>
  </sheetViews>
  <sheetFormatPr defaultRowHeight="14.4"/>
  <cols>
    <col min="1" max="1" width="3.44140625" customWidth="1"/>
    <col min="2" max="2" width="43.6640625" customWidth="1"/>
    <col min="3" max="4" width="11" bestFit="1" customWidth="1"/>
    <col min="5" max="5" width="8.77734375" bestFit="1" customWidth="1"/>
    <col min="6" max="6" width="5.44140625" customWidth="1"/>
    <col min="7" max="7" width="8.77734375" bestFit="1" customWidth="1"/>
    <col min="8" max="8" width="5.44140625" customWidth="1"/>
    <col min="9" max="10" width="5.88671875" customWidth="1"/>
    <col min="11" max="12" width="10.33203125" customWidth="1"/>
    <col min="13" max="14" width="5.109375" customWidth="1"/>
    <col min="15" max="15" width="7.6640625" customWidth="1"/>
    <col min="16" max="16" width="8.33203125" style="24" customWidth="1"/>
    <col min="17" max="17" width="8.109375" style="25" bestFit="1" customWidth="1"/>
    <col min="18" max="18" width="8" customWidth="1"/>
  </cols>
  <sheetData>
    <row r="1" spans="1:19" ht="18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  <c r="Q1" s="23"/>
      <c r="R1" s="4"/>
    </row>
    <row r="2" spans="1:19" ht="18">
      <c r="A2" s="3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3"/>
      <c r="Q2" s="23"/>
      <c r="R2" s="4"/>
    </row>
    <row r="3" spans="1:19" ht="15.6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/>
      <c r="Q3" s="23"/>
      <c r="R3" s="18"/>
    </row>
    <row r="4" spans="1:19" ht="7.5" customHeight="1">
      <c r="A4" s="2"/>
    </row>
    <row r="5" spans="1:19">
      <c r="A5" s="50" t="s">
        <v>1</v>
      </c>
      <c r="B5" s="50" t="s">
        <v>31</v>
      </c>
      <c r="C5" s="50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 t="s">
        <v>25</v>
      </c>
      <c r="P5" s="50" t="s">
        <v>3</v>
      </c>
      <c r="Q5" s="50"/>
      <c r="R5" s="50" t="s">
        <v>25</v>
      </c>
    </row>
    <row r="6" spans="1:19" ht="46.5" customHeight="1">
      <c r="A6" s="50"/>
      <c r="B6" s="50"/>
      <c r="C6" s="50" t="s">
        <v>4</v>
      </c>
      <c r="D6" s="50"/>
      <c r="E6" s="50" t="s">
        <v>5</v>
      </c>
      <c r="F6" s="50"/>
      <c r="G6" s="50" t="s">
        <v>6</v>
      </c>
      <c r="H6" s="50"/>
      <c r="I6" s="50" t="s">
        <v>7</v>
      </c>
      <c r="J6" s="50"/>
      <c r="K6" s="50" t="s">
        <v>8</v>
      </c>
      <c r="L6" s="50"/>
      <c r="M6" s="50" t="s">
        <v>22</v>
      </c>
      <c r="N6" s="50"/>
      <c r="O6" s="50"/>
      <c r="P6" s="50"/>
      <c r="Q6" s="50"/>
      <c r="R6" s="50"/>
    </row>
    <row r="7" spans="1:19" ht="19.5" customHeight="1">
      <c r="A7" s="50"/>
      <c r="B7" s="50"/>
      <c r="C7" s="45" t="s">
        <v>9</v>
      </c>
      <c r="D7" s="45" t="s">
        <v>10</v>
      </c>
      <c r="E7" s="45" t="s">
        <v>9</v>
      </c>
      <c r="F7" s="45" t="s">
        <v>10</v>
      </c>
      <c r="G7" s="45" t="s">
        <v>9</v>
      </c>
      <c r="H7" s="45" t="s">
        <v>10</v>
      </c>
      <c r="I7" s="45" t="s">
        <v>9</v>
      </c>
      <c r="J7" s="45" t="s">
        <v>10</v>
      </c>
      <c r="K7" s="45" t="s">
        <v>9</v>
      </c>
      <c r="L7" s="45" t="s">
        <v>10</v>
      </c>
      <c r="M7" s="45" t="s">
        <v>9</v>
      </c>
      <c r="N7" s="45" t="s">
        <v>10</v>
      </c>
      <c r="O7" s="50"/>
      <c r="P7" s="45" t="s">
        <v>9</v>
      </c>
      <c r="Q7" s="45" t="s">
        <v>10</v>
      </c>
      <c r="R7" s="50"/>
    </row>
    <row r="8" spans="1:19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5">
        <v>16</v>
      </c>
      <c r="Q8" s="45">
        <v>17</v>
      </c>
      <c r="R8" s="45">
        <v>18</v>
      </c>
    </row>
    <row r="9" spans="1:19" ht="58.5" customHeight="1">
      <c r="A9" s="49" t="s">
        <v>76</v>
      </c>
      <c r="B9" s="16" t="s">
        <v>71</v>
      </c>
      <c r="C9" s="32">
        <f>E9+G9+I9+K9+M9</f>
        <v>54924.700000000004</v>
      </c>
      <c r="D9" s="32">
        <f>F9+H9+J9+L9+N9</f>
        <v>20617.690000000002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f>K10+K17+K19+K24+K27+K30+K32+K34+K37+K39</f>
        <v>54924.700000000004</v>
      </c>
      <c r="L9" s="32">
        <f>L10+L17+L19+L24+L27+L30+L32+L34+L37+L39</f>
        <v>20617.690000000002</v>
      </c>
      <c r="M9" s="32">
        <v>0</v>
      </c>
      <c r="N9" s="32">
        <v>0</v>
      </c>
      <c r="O9" s="37">
        <f>D9/C9</f>
        <v>0.37538102165328169</v>
      </c>
      <c r="P9" s="38"/>
      <c r="Q9" s="39"/>
      <c r="R9" s="40">
        <f>(R11+R12+R13+R14+R15+R16+R18+R20+R21+R22+R23+R25+R26+R28+R29+R31+R33+R35+R36+R38+R40)/21</f>
        <v>0.76637774770338696</v>
      </c>
      <c r="S9" s="43"/>
    </row>
    <row r="10" spans="1:19" ht="27.6">
      <c r="A10" s="45" t="s">
        <v>32</v>
      </c>
      <c r="B10" s="12" t="s">
        <v>24</v>
      </c>
      <c r="C10" s="7">
        <f>E10+G10+I10+K10+M10</f>
        <v>32088.7</v>
      </c>
      <c r="D10" s="7">
        <f>F10+H10+J10+L10+N10</f>
        <v>14476.57</v>
      </c>
      <c r="E10" s="7"/>
      <c r="F10" s="7"/>
      <c r="G10" s="7"/>
      <c r="H10" s="7"/>
      <c r="I10" s="7"/>
      <c r="J10" s="7"/>
      <c r="K10" s="19">
        <v>32088.7</v>
      </c>
      <c r="L10" s="7">
        <v>14476.57</v>
      </c>
      <c r="M10" s="7"/>
      <c r="N10" s="7"/>
      <c r="O10" s="15">
        <f>D10/C10</f>
        <v>0.45114230243045056</v>
      </c>
      <c r="P10" s="45"/>
      <c r="Q10" s="21"/>
      <c r="R10" s="9"/>
    </row>
    <row r="11" spans="1:19" ht="60.75" customHeight="1">
      <c r="A11" s="45"/>
      <c r="B11" s="5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45">
        <v>75</v>
      </c>
      <c r="Q11" s="45">
        <v>100</v>
      </c>
      <c r="R11" s="9">
        <f t="shared" ref="R11:R18" si="0">Q11/P11</f>
        <v>1.3333333333333333</v>
      </c>
    </row>
    <row r="12" spans="1:19" ht="27.6">
      <c r="A12" s="45"/>
      <c r="B12" s="5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45">
        <v>510</v>
      </c>
      <c r="Q12" s="45">
        <v>282</v>
      </c>
      <c r="R12" s="9">
        <f t="shared" si="0"/>
        <v>0.55294117647058827</v>
      </c>
    </row>
    <row r="13" spans="1:19" ht="60.75" customHeight="1">
      <c r="A13" s="45"/>
      <c r="B13" s="5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  <c r="P13" s="45">
        <v>99.7</v>
      </c>
      <c r="Q13" s="45">
        <v>99.9</v>
      </c>
      <c r="R13" s="9">
        <f t="shared" si="0"/>
        <v>1.0020060180541626</v>
      </c>
    </row>
    <row r="14" spans="1:19" ht="74.25" customHeight="1">
      <c r="A14" s="45"/>
      <c r="B14" s="5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  <c r="P14" s="45">
        <v>90</v>
      </c>
      <c r="Q14" s="45">
        <v>87.4</v>
      </c>
      <c r="R14" s="9">
        <f t="shared" si="0"/>
        <v>0.97111111111111115</v>
      </c>
    </row>
    <row r="15" spans="1:19" ht="41.4">
      <c r="A15" s="45"/>
      <c r="B15" s="5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4"/>
      <c r="P15" s="45">
        <v>416</v>
      </c>
      <c r="Q15" s="45">
        <v>416</v>
      </c>
      <c r="R15" s="9">
        <f t="shared" si="0"/>
        <v>1</v>
      </c>
    </row>
    <row r="16" spans="1:19" ht="55.2">
      <c r="A16" s="45"/>
      <c r="B16" s="5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  <c r="P16" s="45">
        <v>15</v>
      </c>
      <c r="Q16" s="45">
        <v>8</v>
      </c>
      <c r="R16" s="9">
        <f t="shared" si="0"/>
        <v>0.53333333333333333</v>
      </c>
    </row>
    <row r="17" spans="1:18" ht="41.4">
      <c r="A17" s="45" t="s">
        <v>33</v>
      </c>
      <c r="B17" s="12" t="s">
        <v>34</v>
      </c>
      <c r="C17" s="7">
        <f>E17+G17+I17+K17+M17</f>
        <v>730.3</v>
      </c>
      <c r="D17" s="7">
        <f>F17+H17+J17+L17+N17</f>
        <v>10.91</v>
      </c>
      <c r="E17" s="7"/>
      <c r="F17" s="7"/>
      <c r="G17" s="7"/>
      <c r="H17" s="7"/>
      <c r="I17" s="7"/>
      <c r="J17" s="7"/>
      <c r="K17" s="7">
        <v>730.3</v>
      </c>
      <c r="L17" s="7">
        <v>10.91</v>
      </c>
      <c r="M17" s="7"/>
      <c r="N17" s="7"/>
      <c r="O17" s="15">
        <f>D17/C17</f>
        <v>1.493906613720389E-2</v>
      </c>
      <c r="P17" s="45"/>
      <c r="Q17" s="21"/>
      <c r="R17" s="9"/>
    </row>
    <row r="18" spans="1:18" ht="41.4">
      <c r="A18" s="45"/>
      <c r="B18" s="5" t="s">
        <v>26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4"/>
      <c r="P18" s="45">
        <v>128</v>
      </c>
      <c r="Q18" s="45">
        <v>64</v>
      </c>
      <c r="R18" s="9">
        <f t="shared" si="0"/>
        <v>0.5</v>
      </c>
    </row>
    <row r="19" spans="1:18" ht="41.4">
      <c r="A19" s="45" t="s">
        <v>35</v>
      </c>
      <c r="B19" s="12" t="s">
        <v>23</v>
      </c>
      <c r="C19" s="7">
        <f>E19+G19+I19+K19+M19</f>
        <v>19231.8</v>
      </c>
      <c r="D19" s="7">
        <f>F19+H19+J19+L19+N19</f>
        <v>5129.6000000000004</v>
      </c>
      <c r="E19" s="7"/>
      <c r="F19" s="7"/>
      <c r="G19" s="7"/>
      <c r="H19" s="7"/>
      <c r="I19" s="7"/>
      <c r="J19" s="7"/>
      <c r="K19" s="20">
        <v>19231.8</v>
      </c>
      <c r="L19" s="11">
        <v>5129.6000000000004</v>
      </c>
      <c r="M19" s="7"/>
      <c r="N19" s="7"/>
      <c r="O19" s="15">
        <f>D19/C19</f>
        <v>0.26672490354517003</v>
      </c>
      <c r="P19" s="45"/>
      <c r="Q19" s="21"/>
      <c r="R19" s="13"/>
    </row>
    <row r="20" spans="1:18" ht="27.6">
      <c r="A20" s="22"/>
      <c r="B20" s="42" t="s">
        <v>68</v>
      </c>
      <c r="C20" s="8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4">
        <v>12.91</v>
      </c>
      <c r="Q20" s="46">
        <v>12.91</v>
      </c>
      <c r="R20" s="9">
        <f>Q20/P20</f>
        <v>1</v>
      </c>
    </row>
    <row r="21" spans="1:18" ht="27.6">
      <c r="A21" s="22"/>
      <c r="B21" s="42" t="s">
        <v>69</v>
      </c>
      <c r="C21" s="8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4">
        <v>1224.95</v>
      </c>
      <c r="Q21" s="46">
        <v>1224.95</v>
      </c>
      <c r="R21" s="9">
        <f t="shared" ref="R21:R43" si="1">Q21/P21</f>
        <v>1</v>
      </c>
    </row>
    <row r="22" spans="1:18">
      <c r="A22" s="22"/>
      <c r="B22" s="42" t="s">
        <v>67</v>
      </c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4">
        <v>979</v>
      </c>
      <c r="Q22" s="29">
        <v>979</v>
      </c>
      <c r="R22" s="9">
        <f t="shared" si="1"/>
        <v>1</v>
      </c>
    </row>
    <row r="23" spans="1:18" ht="27.6">
      <c r="A23" s="22"/>
      <c r="B23" s="42" t="s">
        <v>66</v>
      </c>
      <c r="C23" s="8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4">
        <v>2098.6999999999998</v>
      </c>
      <c r="Q23" s="29">
        <v>2098.6999999999998</v>
      </c>
      <c r="R23" s="9">
        <f t="shared" si="1"/>
        <v>1</v>
      </c>
    </row>
    <row r="24" spans="1:18" ht="27.6">
      <c r="A24" s="22" t="s">
        <v>36</v>
      </c>
      <c r="B24" s="12" t="s">
        <v>27</v>
      </c>
      <c r="C24" s="7">
        <f>E24+G24+I24+K24+M24</f>
        <v>300.8</v>
      </c>
      <c r="D24" s="7">
        <f>F24+H24+J24+L24+N24</f>
        <v>129.19999999999999</v>
      </c>
      <c r="E24" s="6"/>
      <c r="F24" s="6"/>
      <c r="G24" s="6"/>
      <c r="H24" s="6"/>
      <c r="I24" s="6"/>
      <c r="J24" s="6"/>
      <c r="K24" s="6">
        <v>300.8</v>
      </c>
      <c r="L24" s="6">
        <v>129.19999999999999</v>
      </c>
      <c r="M24" s="6"/>
      <c r="N24" s="6"/>
      <c r="O24" s="15">
        <f>D24/C24</f>
        <v>0.42952127659574463</v>
      </c>
      <c r="P24" s="9"/>
      <c r="Q24" s="29"/>
      <c r="R24" s="13"/>
    </row>
    <row r="25" spans="1:18" ht="55.2">
      <c r="A25" s="22"/>
      <c r="B25" s="5" t="s">
        <v>14</v>
      </c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15"/>
      <c r="P25" s="10">
        <v>8</v>
      </c>
      <c r="Q25" s="30">
        <v>4</v>
      </c>
      <c r="R25" s="9">
        <f t="shared" si="1"/>
        <v>0.5</v>
      </c>
    </row>
    <row r="26" spans="1:18" ht="27.6">
      <c r="A26" s="22"/>
      <c r="B26" s="5" t="s">
        <v>15</v>
      </c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15"/>
      <c r="P26" s="9">
        <v>3.6</v>
      </c>
      <c r="Q26" s="29">
        <v>1.8</v>
      </c>
      <c r="R26" s="9">
        <f t="shared" si="1"/>
        <v>0.5</v>
      </c>
    </row>
    <row r="27" spans="1:18" ht="30.75" customHeight="1">
      <c r="A27" s="22" t="s">
        <v>37</v>
      </c>
      <c r="B27" s="12" t="s">
        <v>28</v>
      </c>
      <c r="C27" s="7">
        <f>E27+G27+I27+K27+M27</f>
        <v>2098.9</v>
      </c>
      <c r="D27" s="7">
        <f>F27+H27+J27+L27+N27</f>
        <v>743.11</v>
      </c>
      <c r="E27" s="6"/>
      <c r="F27" s="6"/>
      <c r="G27" s="6"/>
      <c r="H27" s="6"/>
      <c r="I27" s="6"/>
      <c r="J27" s="6"/>
      <c r="K27" s="6">
        <v>2098.9</v>
      </c>
      <c r="L27" s="6">
        <v>743.11</v>
      </c>
      <c r="M27" s="6"/>
      <c r="N27" s="6"/>
      <c r="O27" s="15">
        <f>D27/C27</f>
        <v>0.35404735813997806</v>
      </c>
      <c r="P27" s="9"/>
      <c r="Q27" s="29"/>
      <c r="R27" s="13"/>
    </row>
    <row r="28" spans="1:18" ht="41.4">
      <c r="A28" s="22"/>
      <c r="B28" s="5" t="s">
        <v>11</v>
      </c>
      <c r="C28" s="8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0">
        <v>23</v>
      </c>
      <c r="Q28" s="30">
        <v>16</v>
      </c>
      <c r="R28" s="9">
        <f t="shared" si="1"/>
        <v>0.69565217391304346</v>
      </c>
    </row>
    <row r="29" spans="1:18" ht="46.5" customHeight="1">
      <c r="A29" s="22"/>
      <c r="B29" s="5" t="s">
        <v>12</v>
      </c>
      <c r="C29" s="8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0">
        <v>18</v>
      </c>
      <c r="Q29" s="29">
        <v>14.5</v>
      </c>
      <c r="R29" s="9">
        <f t="shared" si="1"/>
        <v>0.80555555555555558</v>
      </c>
    </row>
    <row r="30" spans="1:18" ht="27.6">
      <c r="A30" s="22" t="s">
        <v>38</v>
      </c>
      <c r="B30" s="12" t="s">
        <v>29</v>
      </c>
      <c r="C30" s="7">
        <f>E30+G30+I30+K30+M30</f>
        <v>314.2</v>
      </c>
      <c r="D30" s="7">
        <f>F30+H30+J30+L30+N30</f>
        <v>128.30000000000001</v>
      </c>
      <c r="E30" s="6"/>
      <c r="F30" s="6"/>
      <c r="G30" s="6"/>
      <c r="H30" s="6"/>
      <c r="I30" s="6"/>
      <c r="J30" s="6"/>
      <c r="K30" s="6">
        <v>314.2</v>
      </c>
      <c r="L30" s="6">
        <v>128.30000000000001</v>
      </c>
      <c r="M30" s="6"/>
      <c r="N30" s="6"/>
      <c r="O30" s="15">
        <f>D30/C30</f>
        <v>0.40833863781031193</v>
      </c>
      <c r="P30" s="10"/>
      <c r="Q30" s="30"/>
      <c r="R30" s="9"/>
    </row>
    <row r="31" spans="1:18" ht="31.5" customHeight="1">
      <c r="A31" s="22"/>
      <c r="B31" s="5" t="s">
        <v>13</v>
      </c>
      <c r="C31" s="8"/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0">
        <v>6</v>
      </c>
      <c r="Q31" s="30">
        <v>2</v>
      </c>
      <c r="R31" s="9">
        <f t="shared" si="1"/>
        <v>0.33333333333333331</v>
      </c>
    </row>
    <row r="32" spans="1:18" ht="45" customHeight="1">
      <c r="A32" s="22" t="s">
        <v>39</v>
      </c>
      <c r="B32" s="12" t="s">
        <v>41</v>
      </c>
      <c r="C32" s="7">
        <f>E32+G32+I32+K32+M32</f>
        <v>10</v>
      </c>
      <c r="D32" s="7">
        <f>F32+H32+J32+L32+N32</f>
        <v>0</v>
      </c>
      <c r="E32" s="6"/>
      <c r="F32" s="6"/>
      <c r="G32" s="6"/>
      <c r="H32" s="6"/>
      <c r="I32" s="6"/>
      <c r="J32" s="6"/>
      <c r="K32" s="6">
        <v>10</v>
      </c>
      <c r="L32" s="6">
        <v>0</v>
      </c>
      <c r="M32" s="6"/>
      <c r="N32" s="6"/>
      <c r="O32" s="15">
        <f>D32/C32</f>
        <v>0</v>
      </c>
      <c r="P32" s="10"/>
      <c r="Q32" s="30"/>
      <c r="R32" s="9"/>
    </row>
    <row r="33" spans="1:18" ht="55.2">
      <c r="A33" s="22"/>
      <c r="B33" s="5" t="s">
        <v>42</v>
      </c>
      <c r="C33" s="8"/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">
        <v>15</v>
      </c>
      <c r="Q33" s="30">
        <v>8</v>
      </c>
      <c r="R33" s="9">
        <f t="shared" si="1"/>
        <v>0.53333333333333333</v>
      </c>
    </row>
    <row r="34" spans="1:18" ht="31.5" customHeight="1">
      <c r="A34" s="22" t="s">
        <v>40</v>
      </c>
      <c r="B34" s="12" t="s">
        <v>58</v>
      </c>
      <c r="C34" s="7">
        <f>E34+G34+I34+K34+M34</f>
        <v>128.5</v>
      </c>
      <c r="D34" s="7">
        <f>F34+H34+J34+L34+N34</f>
        <v>0</v>
      </c>
      <c r="E34" s="6"/>
      <c r="F34" s="6"/>
      <c r="G34" s="6"/>
      <c r="H34" s="6"/>
      <c r="I34" s="6"/>
      <c r="J34" s="6"/>
      <c r="K34" s="6">
        <v>128.5</v>
      </c>
      <c r="L34" s="6">
        <v>0</v>
      </c>
      <c r="M34" s="6"/>
      <c r="N34" s="6"/>
      <c r="O34" s="15">
        <f>D34/C34</f>
        <v>0</v>
      </c>
      <c r="P34" s="10"/>
      <c r="Q34" s="30"/>
      <c r="R34" s="9"/>
    </row>
    <row r="35" spans="1:18" ht="45.75" customHeight="1">
      <c r="A35" s="22"/>
      <c r="B35" s="5" t="s">
        <v>59</v>
      </c>
      <c r="C35" s="8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0">
        <v>1</v>
      </c>
      <c r="Q35" s="30">
        <v>1</v>
      </c>
      <c r="R35" s="9">
        <f t="shared" si="1"/>
        <v>1</v>
      </c>
    </row>
    <row r="36" spans="1:18" ht="31.5" customHeight="1">
      <c r="A36" s="22"/>
      <c r="B36" s="5" t="s">
        <v>60</v>
      </c>
      <c r="C36" s="8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0">
        <v>15</v>
      </c>
      <c r="Q36" s="30">
        <v>10</v>
      </c>
      <c r="R36" s="9">
        <f t="shared" si="1"/>
        <v>0.66666666666666663</v>
      </c>
    </row>
    <row r="37" spans="1:18" ht="45.75" customHeight="1">
      <c r="A37" s="22" t="s">
        <v>57</v>
      </c>
      <c r="B37" s="12" t="s">
        <v>62</v>
      </c>
      <c r="C37" s="7">
        <f>E37+G37+I37+K37+M37</f>
        <v>5</v>
      </c>
      <c r="D37" s="7">
        <f>F37+H37+J37+L37+N37</f>
        <v>0</v>
      </c>
      <c r="E37" s="6"/>
      <c r="F37" s="6"/>
      <c r="G37" s="6"/>
      <c r="H37" s="6"/>
      <c r="I37" s="6"/>
      <c r="J37" s="6"/>
      <c r="K37" s="6">
        <v>5</v>
      </c>
      <c r="L37" s="6">
        <v>0</v>
      </c>
      <c r="M37" s="6"/>
      <c r="N37" s="6"/>
      <c r="O37" s="15">
        <f>D37/C37</f>
        <v>0</v>
      </c>
      <c r="P37" s="10"/>
      <c r="Q37" s="30"/>
      <c r="R37" s="9"/>
    </row>
    <row r="38" spans="1:18" ht="44.25" customHeight="1">
      <c r="A38" s="22"/>
      <c r="B38" s="5" t="s">
        <v>63</v>
      </c>
      <c r="C38" s="8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0">
        <v>20</v>
      </c>
      <c r="Q38" s="30">
        <v>10</v>
      </c>
      <c r="R38" s="9">
        <f t="shared" si="1"/>
        <v>0.5</v>
      </c>
    </row>
    <row r="39" spans="1:18" ht="27.6">
      <c r="A39" s="22" t="s">
        <v>61</v>
      </c>
      <c r="B39" s="12" t="s">
        <v>64</v>
      </c>
      <c r="C39" s="7">
        <f>E39+G39+I39+K39+M39</f>
        <v>16.5</v>
      </c>
      <c r="D39" s="7">
        <f>F39+H39+J39+L39+N39</f>
        <v>0</v>
      </c>
      <c r="E39" s="6"/>
      <c r="F39" s="6"/>
      <c r="G39" s="6"/>
      <c r="H39" s="6"/>
      <c r="I39" s="6"/>
      <c r="J39" s="6"/>
      <c r="K39" s="6">
        <v>16.5</v>
      </c>
      <c r="L39" s="6">
        <v>0</v>
      </c>
      <c r="M39" s="6"/>
      <c r="N39" s="6"/>
      <c r="O39" s="15">
        <f>D39/C39</f>
        <v>0</v>
      </c>
      <c r="P39" s="10"/>
      <c r="Q39" s="30"/>
      <c r="R39" s="9"/>
    </row>
    <row r="40" spans="1:18" ht="55.2">
      <c r="A40" s="22"/>
      <c r="B40" s="5" t="s">
        <v>65</v>
      </c>
      <c r="C40" s="8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0">
        <v>3</v>
      </c>
      <c r="Q40" s="30">
        <v>2</v>
      </c>
      <c r="R40" s="9">
        <f t="shared" si="1"/>
        <v>0.66666666666666663</v>
      </c>
    </row>
    <row r="41" spans="1:18" ht="41.4">
      <c r="A41" s="49" t="s">
        <v>77</v>
      </c>
      <c r="B41" s="16" t="s">
        <v>73</v>
      </c>
      <c r="C41" s="32">
        <f>E41+G41+I41+K41+M41</f>
        <v>9682</v>
      </c>
      <c r="D41" s="32">
        <f>F41+H41+J41+L41+N41</f>
        <v>265.25</v>
      </c>
      <c r="E41" s="32">
        <v>7614</v>
      </c>
      <c r="F41" s="32">
        <v>0</v>
      </c>
      <c r="G41" s="32">
        <v>1786</v>
      </c>
      <c r="H41" s="32">
        <v>0</v>
      </c>
      <c r="I41" s="32"/>
      <c r="J41" s="32"/>
      <c r="K41" s="32">
        <v>282</v>
      </c>
      <c r="L41" s="32">
        <v>265.25</v>
      </c>
      <c r="M41" s="32">
        <v>0</v>
      </c>
      <c r="N41" s="32">
        <v>0</v>
      </c>
      <c r="O41" s="37">
        <f>D41/C41</f>
        <v>2.7396199132410658E-2</v>
      </c>
      <c r="P41" s="38"/>
      <c r="Q41" s="39"/>
      <c r="R41" s="48">
        <f>ROUND((R42+R43)/2,1)</f>
        <v>0</v>
      </c>
    </row>
    <row r="42" spans="1:18" ht="27.6">
      <c r="A42" s="22"/>
      <c r="B42" s="5" t="s">
        <v>74</v>
      </c>
      <c r="C42" s="8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0">
        <v>2</v>
      </c>
      <c r="Q42" s="30">
        <v>0</v>
      </c>
      <c r="R42" s="9">
        <f t="shared" si="1"/>
        <v>0</v>
      </c>
    </row>
    <row r="43" spans="1:18" ht="27.6">
      <c r="A43" s="22"/>
      <c r="B43" s="5" t="s">
        <v>75</v>
      </c>
      <c r="C43" s="8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7">
        <v>49.432000000000002</v>
      </c>
      <c r="Q43" s="30">
        <v>0</v>
      </c>
      <c r="R43" s="9">
        <f t="shared" si="1"/>
        <v>0</v>
      </c>
    </row>
    <row r="44" spans="1:18" ht="41.4">
      <c r="A44" s="49" t="s">
        <v>78</v>
      </c>
      <c r="B44" s="16" t="s">
        <v>72</v>
      </c>
      <c r="C44" s="32">
        <f t="shared" ref="C44:D46" si="2">E44+G44+I44+K44+M44</f>
        <v>274.89999999999998</v>
      </c>
      <c r="D44" s="32">
        <f t="shared" si="2"/>
        <v>72.12</v>
      </c>
      <c r="E44" s="32"/>
      <c r="F44" s="32"/>
      <c r="G44" s="32"/>
      <c r="H44" s="32"/>
      <c r="I44" s="32"/>
      <c r="J44" s="32"/>
      <c r="K44" s="32">
        <f>K45+K57</f>
        <v>274.89999999999998</v>
      </c>
      <c r="L44" s="32">
        <f>L45+L57</f>
        <v>72.12</v>
      </c>
      <c r="M44" s="32"/>
      <c r="N44" s="32"/>
      <c r="O44" s="37">
        <f>D44/C44</f>
        <v>0.26234994543470358</v>
      </c>
      <c r="P44" s="34"/>
      <c r="Q44" s="34"/>
      <c r="R44" s="35">
        <v>0.33</v>
      </c>
    </row>
    <row r="45" spans="1:18" ht="28.8">
      <c r="A45" s="21"/>
      <c r="B45" s="31" t="s">
        <v>54</v>
      </c>
      <c r="C45" s="33">
        <f>E45+G45+I45+K45+M45</f>
        <v>264.89999999999998</v>
      </c>
      <c r="D45" s="33">
        <f t="shared" si="2"/>
        <v>72.12</v>
      </c>
      <c r="E45" s="33"/>
      <c r="F45" s="33"/>
      <c r="G45" s="33"/>
      <c r="H45" s="33"/>
      <c r="I45" s="33"/>
      <c r="J45" s="33"/>
      <c r="K45" s="33">
        <f>K46+K48+K50+K53+K55</f>
        <v>264.89999999999998</v>
      </c>
      <c r="L45" s="33">
        <f>L46+L48+L50+L53+L55</f>
        <v>72.12</v>
      </c>
      <c r="M45" s="7"/>
      <c r="N45" s="7"/>
      <c r="O45" s="37">
        <f>D45/C45</f>
        <v>0.27225368063420163</v>
      </c>
      <c r="P45" s="10"/>
      <c r="Q45" s="10"/>
      <c r="R45" s="41">
        <f>ROUND((R51+R52+R54+R56)/4,2)</f>
        <v>0.67</v>
      </c>
    </row>
    <row r="46" spans="1:18" ht="27.6">
      <c r="A46" s="22" t="s">
        <v>32</v>
      </c>
      <c r="B46" s="12" t="s">
        <v>53</v>
      </c>
      <c r="C46" s="7">
        <f t="shared" si="2"/>
        <v>0</v>
      </c>
      <c r="D46" s="7">
        <f t="shared" si="2"/>
        <v>0</v>
      </c>
      <c r="E46" s="7"/>
      <c r="F46" s="7"/>
      <c r="G46" s="7"/>
      <c r="H46" s="7"/>
      <c r="I46" s="7"/>
      <c r="J46" s="7"/>
      <c r="K46" s="7">
        <v>0</v>
      </c>
      <c r="L46" s="7">
        <v>0</v>
      </c>
      <c r="M46" s="7"/>
      <c r="N46" s="7"/>
      <c r="O46" s="14"/>
      <c r="P46" s="10"/>
      <c r="Q46" s="10"/>
      <c r="R46" s="9"/>
    </row>
    <row r="47" spans="1:18" ht="27.6">
      <c r="A47" s="22"/>
      <c r="B47" s="5" t="s">
        <v>43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4"/>
      <c r="P47" s="10" t="s">
        <v>30</v>
      </c>
      <c r="Q47" s="10" t="s">
        <v>30</v>
      </c>
      <c r="R47" s="9"/>
    </row>
    <row r="48" spans="1:18" ht="55.2">
      <c r="A48" s="22" t="s">
        <v>33</v>
      </c>
      <c r="B48" s="12" t="s">
        <v>49</v>
      </c>
      <c r="C48" s="7">
        <f>E48+G48+I48+K48+M48</f>
        <v>0</v>
      </c>
      <c r="D48" s="7">
        <f>F48+H48+J48+L48+N48</f>
        <v>0</v>
      </c>
      <c r="E48" s="7"/>
      <c r="F48" s="7"/>
      <c r="G48" s="7"/>
      <c r="H48" s="7"/>
      <c r="I48" s="7"/>
      <c r="J48" s="7"/>
      <c r="K48" s="7">
        <v>0</v>
      </c>
      <c r="L48" s="7">
        <v>0</v>
      </c>
      <c r="M48" s="7"/>
      <c r="N48" s="7"/>
      <c r="O48" s="14"/>
      <c r="P48" s="10"/>
      <c r="Q48" s="10"/>
      <c r="R48" s="9"/>
    </row>
    <row r="49" spans="1:18" ht="55.2">
      <c r="A49" s="22"/>
      <c r="B49" s="5" t="s">
        <v>44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4"/>
      <c r="P49" s="10" t="s">
        <v>30</v>
      </c>
      <c r="Q49" s="10" t="s">
        <v>30</v>
      </c>
      <c r="R49" s="9"/>
    </row>
    <row r="50" spans="1:18" ht="27.6">
      <c r="A50" s="22" t="s">
        <v>35</v>
      </c>
      <c r="B50" s="12" t="s">
        <v>50</v>
      </c>
      <c r="C50" s="7">
        <f>E50+G50+I50+K50+M50</f>
        <v>30</v>
      </c>
      <c r="D50" s="7">
        <f>F50+H50+J50+L50+N50</f>
        <v>2.7</v>
      </c>
      <c r="E50" s="7"/>
      <c r="F50" s="7"/>
      <c r="G50" s="7"/>
      <c r="H50" s="7"/>
      <c r="I50" s="7"/>
      <c r="J50" s="7"/>
      <c r="K50" s="7">
        <v>30</v>
      </c>
      <c r="L50" s="7">
        <v>2.7</v>
      </c>
      <c r="M50" s="7"/>
      <c r="N50" s="7"/>
      <c r="O50" s="15">
        <f>D50/C50</f>
        <v>9.0000000000000011E-2</v>
      </c>
      <c r="P50" s="10"/>
      <c r="Q50" s="10"/>
      <c r="R50" s="9"/>
    </row>
    <row r="51" spans="1:18" ht="55.2">
      <c r="A51" s="22"/>
      <c r="B51" s="5" t="s">
        <v>45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4"/>
      <c r="P51" s="10">
        <v>3</v>
      </c>
      <c r="Q51" s="10">
        <v>2</v>
      </c>
      <c r="R51" s="9">
        <f t="shared" ref="R51:R56" si="3">Q51/P51</f>
        <v>0.66666666666666663</v>
      </c>
    </row>
    <row r="52" spans="1:18" ht="41.4">
      <c r="A52" s="22"/>
      <c r="B52" s="5" t="s">
        <v>46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4"/>
      <c r="P52" s="10">
        <v>2</v>
      </c>
      <c r="Q52" s="10">
        <v>2</v>
      </c>
      <c r="R52" s="9">
        <f t="shared" si="3"/>
        <v>1</v>
      </c>
    </row>
    <row r="53" spans="1:18" ht="27.6">
      <c r="A53" s="22" t="s">
        <v>36</v>
      </c>
      <c r="B53" s="12" t="s">
        <v>51</v>
      </c>
      <c r="C53" s="7">
        <f>E53+G53+I53+K53+M53</f>
        <v>70</v>
      </c>
      <c r="D53" s="7">
        <f>F53+H53+J53+L53+N53</f>
        <v>0</v>
      </c>
      <c r="E53" s="7"/>
      <c r="F53" s="7"/>
      <c r="G53" s="7"/>
      <c r="H53" s="7"/>
      <c r="I53" s="7"/>
      <c r="J53" s="7"/>
      <c r="K53" s="7">
        <v>70</v>
      </c>
      <c r="L53" s="7">
        <v>0</v>
      </c>
      <c r="M53" s="7"/>
      <c r="N53" s="7"/>
      <c r="O53" s="14"/>
      <c r="P53" s="10"/>
      <c r="Q53" s="10"/>
      <c r="R53" s="9"/>
    </row>
    <row r="54" spans="1:18" ht="27.6">
      <c r="A54" s="22"/>
      <c r="B54" s="5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4"/>
      <c r="P54" s="10">
        <v>20</v>
      </c>
      <c r="Q54" s="10">
        <v>0</v>
      </c>
      <c r="R54" s="9">
        <f t="shared" si="3"/>
        <v>0</v>
      </c>
    </row>
    <row r="55" spans="1:18" ht="55.2">
      <c r="A55" s="22" t="s">
        <v>37</v>
      </c>
      <c r="B55" s="12" t="s">
        <v>52</v>
      </c>
      <c r="C55" s="7">
        <f>E55+G55+I55+K55+M55</f>
        <v>164.9</v>
      </c>
      <c r="D55" s="7">
        <f>F55+H55+J55+L55+N55</f>
        <v>69.42</v>
      </c>
      <c r="E55" s="7"/>
      <c r="F55" s="7"/>
      <c r="G55" s="7"/>
      <c r="H55" s="7"/>
      <c r="I55" s="7"/>
      <c r="J55" s="7"/>
      <c r="K55" s="7">
        <v>164.9</v>
      </c>
      <c r="L55" s="7">
        <v>69.42</v>
      </c>
      <c r="M55" s="7"/>
      <c r="N55" s="7"/>
      <c r="O55" s="15">
        <f>D55/C55</f>
        <v>0.4209824135839903</v>
      </c>
      <c r="P55" s="10"/>
      <c r="Q55" s="21"/>
      <c r="R55" s="9"/>
    </row>
    <row r="56" spans="1:18" ht="69">
      <c r="A56" s="22"/>
      <c r="B56" s="5" t="s">
        <v>48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4"/>
      <c r="P56" s="10">
        <v>1</v>
      </c>
      <c r="Q56" s="10">
        <v>1</v>
      </c>
      <c r="R56" s="9">
        <f t="shared" si="3"/>
        <v>1</v>
      </c>
    </row>
    <row r="57" spans="1:18" ht="28.8">
      <c r="A57" s="21"/>
      <c r="B57" s="31" t="s">
        <v>55</v>
      </c>
      <c r="C57" s="33">
        <f>E57+G57+I57+K57+M57</f>
        <v>10</v>
      </c>
      <c r="D57" s="33">
        <f>F57+H57+J57+L57+N57</f>
        <v>0</v>
      </c>
      <c r="E57" s="33"/>
      <c r="F57" s="33"/>
      <c r="G57" s="33"/>
      <c r="H57" s="33"/>
      <c r="I57" s="33"/>
      <c r="J57" s="33"/>
      <c r="K57" s="33">
        <f>K58+K60+K62+K64+K66</f>
        <v>10</v>
      </c>
      <c r="L57" s="33">
        <f>L58+L60+L62+L64+L66</f>
        <v>0</v>
      </c>
      <c r="M57" s="33"/>
      <c r="N57" s="33"/>
      <c r="O57" s="37">
        <f>D57/C57</f>
        <v>0</v>
      </c>
      <c r="P57" s="36"/>
      <c r="Q57" s="36"/>
      <c r="R57" s="41">
        <f>ROUND((R59+R61+R63+R65)/4,2)</f>
        <v>0</v>
      </c>
    </row>
    <row r="58" spans="1:18" ht="27.6">
      <c r="A58" s="22" t="s">
        <v>32</v>
      </c>
      <c r="B58" s="12" t="s">
        <v>53</v>
      </c>
      <c r="C58" s="7">
        <f>E58+G58+I58+K58+M58</f>
        <v>0</v>
      </c>
      <c r="D58" s="7">
        <f>F58+H58+J58+L58+N58</f>
        <v>0</v>
      </c>
      <c r="E58" s="7"/>
      <c r="F58" s="7"/>
      <c r="G58" s="7"/>
      <c r="H58" s="7"/>
      <c r="I58" s="7"/>
      <c r="J58" s="7"/>
      <c r="K58" s="7">
        <v>0</v>
      </c>
      <c r="L58" s="7">
        <v>0</v>
      </c>
      <c r="M58" s="7"/>
      <c r="N58" s="7"/>
      <c r="O58" s="14"/>
      <c r="P58" s="10"/>
      <c r="Q58" s="10"/>
      <c r="R58" s="9"/>
    </row>
    <row r="59" spans="1:18" ht="27.6">
      <c r="A59" s="22"/>
      <c r="B59" s="5" t="s">
        <v>43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4"/>
      <c r="P59" s="10">
        <v>1</v>
      </c>
      <c r="Q59" s="10">
        <v>0</v>
      </c>
      <c r="R59" s="9">
        <f t="shared" ref="R59" si="4">Q59/P59</f>
        <v>0</v>
      </c>
    </row>
    <row r="60" spans="1:18" ht="55.2">
      <c r="A60" s="22" t="s">
        <v>33</v>
      </c>
      <c r="B60" s="12" t="s">
        <v>49</v>
      </c>
      <c r="C60" s="7">
        <f>E60+G60+I60+K60+M60</f>
        <v>0</v>
      </c>
      <c r="D60" s="7">
        <f>F60+H60+J60+L60+N60</f>
        <v>0</v>
      </c>
      <c r="E60" s="7"/>
      <c r="F60" s="7"/>
      <c r="G60" s="7"/>
      <c r="H60" s="7"/>
      <c r="I60" s="7"/>
      <c r="J60" s="7"/>
      <c r="K60" s="7">
        <v>0</v>
      </c>
      <c r="L60" s="7">
        <v>0</v>
      </c>
      <c r="M60" s="7"/>
      <c r="N60" s="7"/>
      <c r="O60" s="14"/>
      <c r="P60" s="10"/>
      <c r="Q60" s="10"/>
      <c r="R60" s="9"/>
    </row>
    <row r="61" spans="1:18" ht="55.2">
      <c r="A61" s="22"/>
      <c r="B61" s="5" t="s">
        <v>44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4"/>
      <c r="P61" s="10">
        <v>1</v>
      </c>
      <c r="Q61" s="10">
        <v>0</v>
      </c>
      <c r="R61" s="9">
        <f t="shared" ref="R61" si="5">Q61/P61</f>
        <v>0</v>
      </c>
    </row>
    <row r="62" spans="1:18" ht="27.6">
      <c r="A62" s="22" t="s">
        <v>35</v>
      </c>
      <c r="B62" s="12" t="s">
        <v>50</v>
      </c>
      <c r="C62" s="7">
        <f>E62+G62+I62+K62+M62</f>
        <v>6</v>
      </c>
      <c r="D62" s="7">
        <f>F62+H62+J62+L62+N62</f>
        <v>0</v>
      </c>
      <c r="E62" s="7"/>
      <c r="F62" s="7"/>
      <c r="G62" s="7"/>
      <c r="H62" s="7"/>
      <c r="I62" s="7"/>
      <c r="J62" s="7"/>
      <c r="K62" s="7">
        <v>6</v>
      </c>
      <c r="L62" s="7">
        <v>0</v>
      </c>
      <c r="M62" s="7"/>
      <c r="N62" s="7"/>
      <c r="O62" s="14"/>
      <c r="P62" s="10"/>
      <c r="Q62" s="10"/>
      <c r="R62" s="9"/>
    </row>
    <row r="63" spans="1:18" ht="55.2">
      <c r="A63" s="22"/>
      <c r="B63" s="5" t="s">
        <v>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4"/>
      <c r="P63" s="10">
        <v>1</v>
      </c>
      <c r="Q63" s="10">
        <v>0</v>
      </c>
      <c r="R63" s="9">
        <f t="shared" ref="R63" si="6">Q63/P63</f>
        <v>0</v>
      </c>
    </row>
    <row r="64" spans="1:18" ht="27.6">
      <c r="A64" s="22" t="s">
        <v>36</v>
      </c>
      <c r="B64" s="12" t="s">
        <v>51</v>
      </c>
      <c r="C64" s="7">
        <f>E64+G64+I64+K64+M64</f>
        <v>4</v>
      </c>
      <c r="D64" s="7">
        <f>F64+H64+J64+L64+N64</f>
        <v>0</v>
      </c>
      <c r="E64" s="7"/>
      <c r="F64" s="7"/>
      <c r="G64" s="7"/>
      <c r="H64" s="7"/>
      <c r="I64" s="7"/>
      <c r="J64" s="7"/>
      <c r="K64" s="7">
        <v>4</v>
      </c>
      <c r="L64" s="7">
        <v>0</v>
      </c>
      <c r="M64" s="7"/>
      <c r="N64" s="7"/>
      <c r="O64" s="14"/>
      <c r="P64" s="10"/>
      <c r="Q64" s="10"/>
      <c r="R64" s="9"/>
    </row>
    <row r="65" spans="1:18" ht="27.6">
      <c r="A65" s="22"/>
      <c r="B65" s="5" t="s">
        <v>47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4"/>
      <c r="P65" s="10">
        <v>1</v>
      </c>
      <c r="Q65" s="10">
        <v>0</v>
      </c>
      <c r="R65" s="9">
        <f t="shared" ref="R65" si="7">Q65/P65</f>
        <v>0</v>
      </c>
    </row>
    <row r="66" spans="1:18" ht="55.2">
      <c r="A66" s="22" t="s">
        <v>37</v>
      </c>
      <c r="B66" s="12" t="s">
        <v>52</v>
      </c>
      <c r="C66" s="7">
        <f>E66+G66+I66+K66+M66</f>
        <v>0</v>
      </c>
      <c r="D66" s="7">
        <f>F66+H66+J66+L66+N66</f>
        <v>0</v>
      </c>
      <c r="E66" s="7"/>
      <c r="F66" s="7"/>
      <c r="G66" s="7"/>
      <c r="H66" s="7"/>
      <c r="I66" s="7"/>
      <c r="J66" s="7"/>
      <c r="K66" s="7">
        <v>0</v>
      </c>
      <c r="L66" s="7">
        <v>0</v>
      </c>
      <c r="M66" s="7"/>
      <c r="N66" s="7"/>
      <c r="O66" s="14"/>
      <c r="P66" s="10"/>
      <c r="Q66" s="21"/>
      <c r="R66" s="9"/>
    </row>
    <row r="67" spans="1:18" ht="69">
      <c r="A67" s="22"/>
      <c r="B67" s="5" t="s">
        <v>48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4"/>
      <c r="P67" s="10" t="s">
        <v>30</v>
      </c>
      <c r="Q67" s="10" t="s">
        <v>30</v>
      </c>
      <c r="R67" s="10"/>
    </row>
    <row r="70" spans="1:18" ht="16.8">
      <c r="A70" s="26" t="s">
        <v>79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26"/>
      <c r="R70" s="28" t="s">
        <v>80</v>
      </c>
    </row>
  </sheetData>
  <mergeCells count="12"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" right="0" top="0.39370078740157483" bottom="0.39370078740157483" header="0" footer="0"/>
  <pageSetup paperSize="9" scale="8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"/>
  <sheetViews>
    <sheetView workbookViewId="0"/>
  </sheetViews>
  <sheetFormatPr defaultRowHeight="14.4"/>
  <cols>
    <col min="3" max="3" width="8.88671875" style="1"/>
  </cols>
  <sheetData/>
  <printOptions horizontalCentered="1"/>
  <pageMargins left="0.70866141732283472" right="0.70866141732283472" top="0.4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I полугодие 2018</vt:lpstr>
      <vt:lpstr>Лист2</vt:lpstr>
      <vt:lpstr>Лист3</vt:lpstr>
      <vt:lpstr>'I полугодие 2018'!Заголовки_для_печати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Menchinskaya-MA</cp:lastModifiedBy>
  <cp:lastPrinted>2018-10-17T08:58:22Z</cp:lastPrinted>
  <dcterms:created xsi:type="dcterms:W3CDTF">2015-09-18T08:48:16Z</dcterms:created>
  <dcterms:modified xsi:type="dcterms:W3CDTF">2019-02-15T10:28:32Z</dcterms:modified>
</cp:coreProperties>
</file>